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ожение 22" sheetId="2" r:id="rId1"/>
  </sheets>
  <definedNames>
    <definedName name="_xlnm.Print_Titles" localSheetId="0">'Приложение 22'!$6:$8</definedName>
    <definedName name="_xlnm.Print_Area" localSheetId="0">'Приложение 22'!$A$1:$M$24</definedName>
  </definedNames>
  <calcPr calcId="125725"/>
</workbook>
</file>

<file path=xl/calcChain.xml><?xml version="1.0" encoding="utf-8"?>
<calcChain xmlns="http://schemas.openxmlformats.org/spreadsheetml/2006/main">
  <c r="M24" i="2"/>
  <c r="M10"/>
  <c r="M11"/>
  <c r="M12"/>
  <c r="M13"/>
  <c r="M14"/>
  <c r="M15"/>
  <c r="M16"/>
  <c r="M17"/>
  <c r="M18"/>
  <c r="M19"/>
  <c r="M20"/>
  <c r="M21"/>
  <c r="M22"/>
  <c r="M23"/>
  <c r="M9"/>
  <c r="J24"/>
  <c r="I24"/>
  <c r="L22"/>
  <c r="L21"/>
  <c r="L20"/>
  <c r="L17"/>
  <c r="D19"/>
  <c r="C19"/>
  <c r="D24" l="1"/>
  <c r="C24"/>
  <c r="L24"/>
  <c r="K24"/>
  <c r="H24"/>
  <c r="G24"/>
  <c r="F24"/>
  <c r="E2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<sst xmlns="http://schemas.openxmlformats.org/spreadsheetml/2006/main" count="40" uniqueCount="30">
  <si>
    <t>Наименование МО</t>
  </si>
  <si>
    <t>УЗИ</t>
  </si>
  <si>
    <t>Эндоскопия</t>
  </si>
  <si>
    <t>случаи</t>
  </si>
  <si>
    <t>сумма</t>
  </si>
  <si>
    <t>ИТОГО</t>
  </si>
  <si>
    <t>руб.</t>
  </si>
  <si>
    <t>ТОГБУЗ "Сосновская ЦРБ"</t>
  </si>
  <si>
    <t>ТОГБУЗ "Городская клиническая больница г. Котовска"</t>
  </si>
  <si>
    <t>Объемы оказания медицинской помощи, ранее отклоненные от оплаты на этапе медико-экономического контроля счетов и реестров счетов медицинских организаций в связи с превышением ими установленных объемов предоставления и финансового обеспечения медицинской помощи, подлежащие повторному выставлению медицинскими организациями на оплату в 4 квартале 2022 года  в пределах годовых объемных показателей с учетом поквартальной разбивки, в рамках реализации территориальной программы обязательного медицинского страхования 2022 года</t>
  </si>
  <si>
    <t>№ п/п</t>
  </si>
  <si>
    <t>ОБЪЕМЫ  МЕДИЦИНСКОЙ ПОМОЩИ И ЕЕ ФИНАНСОВОЕ  ОБЕСПЕЧЕНИЕ</t>
  </si>
  <si>
    <t>Приложение № 22</t>
  </si>
  <si>
    <t>к протоколу заседания Комиссии по 
разработке территориальной программы
обязательного медицинского страхования от 30.11.2022 №13</t>
  </si>
  <si>
    <t>Исследования на проведение тестирования на выявление COVID-19</t>
  </si>
  <si>
    <t>ООО "ЦЕНТР КАРДИОЛОГИИ И НЕВРОЛОГИИ"</t>
  </si>
  <si>
    <t>ТОГБУЗ "Городская больница №2 г. Мичуринска"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</si>
  <si>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</si>
  <si>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</si>
  <si>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ОГБУЗ "Тамбовская инфекционная клиническая больница"</t>
  </si>
  <si>
    <t>Круглосуточный стационар</t>
  </si>
  <si>
    <t>ТОГБУЗ "Жердевская ЦРБ"</t>
  </si>
  <si>
    <t>ТОГБУЗ "Кирсановская ЦРБ"</t>
  </si>
  <si>
    <t>ТОГБУЗ "Мичуринская ЦРБ"</t>
  </si>
  <si>
    <t>ТОГБУЗ "Рассказовская ЦРБ"</t>
  </si>
  <si>
    <t>ТОГБУЗ "Тамбовская ЦРБ"</t>
  </si>
  <si>
    <t>ТОГБУЗ "Уваровская ЦРБ"</t>
  </si>
  <si>
    <t>ТОГБУЗ "Городская клиническая больница №4 г. Тамбова"</t>
  </si>
  <si>
    <t>ТОГБУЗ "Городская клиническая больница имени Архиепископа Луки г. Тамбова"</t>
  </si>
  <si>
    <t>КТ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</si>
</sst>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.5"/>
      <name val="Tahoma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/>
    <xf numFmtId="1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4" fontId="1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view="pageBreakPreview" zoomScaleNormal="100" zoomScaleSheetLayoutView="100" workbookViewId="0">
      <pane xSplit="2" ySplit="8" topLeftCell="C9" activePane="bottomRight" state="frozen"/>
      <selection activeCell="A2" sqref="A2:A5"/>
      <selection pane="topRight" activeCell="A2" sqref="A2:A5"/>
      <selection pane="bottomLeft" activeCell="A2" sqref="A2:A5"/>
      <selection pane="bottomRight" activeCell="C6" sqref="C6:M6"/>
    </sheetView>
  </sheetViews>
  <sheetFormatPr defaultRowHeight="15"/>
  <cols>
    <col min="1" max="1" width="4.42578125" style="1" customWidth="1"/>
    <col min="2" max="2" width="43.140625" style="2" customWidth="1"/>
    <col min="3" max="3" width="11" style="3" customWidth="1"/>
    <col min="4" max="4" width="16.7109375" style="4" customWidth="1"/>
    <col min="5" max="5" width="11" style="3" customWidth="1"/>
    <col min="6" max="6" width="15.5703125" style="4" customWidth="1"/>
    <col min="7" max="7" width="11" style="3" customWidth="1"/>
    <col min="8" max="8" width="15.5703125" style="3" customWidth="1"/>
    <col min="9" max="9" width="9.85546875" style="3" customWidth="1"/>
    <col min="10" max="10" width="15.5703125" style="4" customWidth="1"/>
    <col min="11" max="11" width="11.85546875" style="3" customWidth="1"/>
    <col min="12" max="12" width="14.28515625" style="3" customWidth="1"/>
    <col min="13" max="13" width="15.42578125" style="11" customWidth="1"/>
    <col min="14" max="16384" width="9.140625" style="1"/>
  </cols>
  <sheetData>
    <row r="1" spans="1:13">
      <c r="L1" s="46" t="s">
        <v>12</v>
      </c>
      <c r="M1" s="46"/>
    </row>
    <row r="2" spans="1:13" ht="65.25" customHeight="1">
      <c r="L2" s="45" t="s">
        <v>13</v>
      </c>
      <c r="M2" s="45"/>
    </row>
    <row r="3" spans="1:13" ht="7.5" customHeight="1">
      <c r="M3" s="12"/>
    </row>
    <row r="4" spans="1:13" s="7" customFormat="1" ht="88.5" customHeight="1">
      <c r="A4" s="34" t="s">
        <v>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s="7" customFormat="1" ht="20.25" customHeight="1">
      <c r="A5" s="8"/>
      <c r="B5" s="9"/>
      <c r="C5" s="9"/>
      <c r="D5" s="14"/>
      <c r="E5" s="9"/>
      <c r="F5" s="14"/>
      <c r="G5" s="9"/>
      <c r="H5" s="9"/>
      <c r="I5" s="9"/>
      <c r="J5" s="14"/>
      <c r="K5" s="9"/>
      <c r="L5" s="9"/>
      <c r="M5" s="13" t="s">
        <v>6</v>
      </c>
    </row>
    <row r="6" spans="1:13" s="7" customFormat="1" ht="28.5" customHeight="1">
      <c r="A6" s="36" t="s">
        <v>10</v>
      </c>
      <c r="B6" s="39" t="s">
        <v>0</v>
      </c>
      <c r="C6" s="42" t="s">
        <v>11</v>
      </c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1:13" s="6" customFormat="1" ht="64.5" customHeight="1">
      <c r="A7" s="37"/>
      <c r="B7" s="39"/>
      <c r="C7" s="40" t="s">
        <v>20</v>
      </c>
      <c r="D7" s="41"/>
      <c r="E7" s="31" t="s">
        <v>1</v>
      </c>
      <c r="F7" s="31"/>
      <c r="G7" s="31" t="s">
        <v>2</v>
      </c>
      <c r="H7" s="31"/>
      <c r="I7" s="31" t="s">
        <v>29</v>
      </c>
      <c r="J7" s="31"/>
      <c r="K7" s="32" t="s">
        <v>14</v>
      </c>
      <c r="L7" s="33"/>
      <c r="M7" s="21" t="s">
        <v>5</v>
      </c>
    </row>
    <row r="8" spans="1:13" s="6" customFormat="1" ht="24" customHeight="1">
      <c r="A8" s="38"/>
      <c r="B8" s="39"/>
      <c r="C8" s="22" t="s">
        <v>3</v>
      </c>
      <c r="D8" s="17" t="s">
        <v>4</v>
      </c>
      <c r="E8" s="16" t="s">
        <v>3</v>
      </c>
      <c r="F8" s="17" t="s">
        <v>4</v>
      </c>
      <c r="G8" s="16" t="s">
        <v>3</v>
      </c>
      <c r="H8" s="16" t="s">
        <v>4</v>
      </c>
      <c r="I8" s="30" t="s">
        <v>3</v>
      </c>
      <c r="J8" s="17" t="s">
        <v>4</v>
      </c>
      <c r="K8" s="16" t="s">
        <v>3</v>
      </c>
      <c r="L8" s="16" t="s">
        <v>4</v>
      </c>
      <c r="M8" s="17" t="s">
        <v>4</v>
      </c>
    </row>
    <row r="9" spans="1:13" s="6" customFormat="1" ht="15.75">
      <c r="A9" s="23">
        <v>1</v>
      </c>
      <c r="B9" s="18" t="s">
        <v>21</v>
      </c>
      <c r="C9" s="25">
        <v>27</v>
      </c>
      <c r="D9" s="26">
        <v>1997935.43</v>
      </c>
      <c r="E9" s="22"/>
      <c r="F9" s="17"/>
      <c r="G9" s="22"/>
      <c r="H9" s="22"/>
      <c r="I9" s="30"/>
      <c r="J9" s="17"/>
      <c r="K9" s="22"/>
      <c r="L9" s="22"/>
      <c r="M9" s="17">
        <f>F9+H9+L9+D9+J9</f>
        <v>1997935.43</v>
      </c>
    </row>
    <row r="10" spans="1:13" s="6" customFormat="1" ht="15.75">
      <c r="A10" s="23">
        <f>1+A9</f>
        <v>2</v>
      </c>
      <c r="B10" s="18" t="s">
        <v>22</v>
      </c>
      <c r="C10" s="25">
        <v>53</v>
      </c>
      <c r="D10" s="26">
        <v>5815812.1799999997</v>
      </c>
      <c r="E10" s="22"/>
      <c r="F10" s="17"/>
      <c r="G10" s="22"/>
      <c r="H10" s="22"/>
      <c r="I10" s="30"/>
      <c r="J10" s="17"/>
      <c r="K10" s="22"/>
      <c r="L10" s="22"/>
      <c r="M10" s="17">
        <f t="shared" ref="M10:M23" si="0">F10+H10+L10+D10+J10</f>
        <v>5815812.1799999997</v>
      </c>
    </row>
    <row r="11" spans="1:13" s="6" customFormat="1" ht="15.75">
      <c r="A11" s="23">
        <f t="shared" ref="A11:A23" si="1">1+A10</f>
        <v>3</v>
      </c>
      <c r="B11" s="18" t="s">
        <v>23</v>
      </c>
      <c r="C11" s="25">
        <v>209</v>
      </c>
      <c r="D11" s="26">
        <v>20084801.620000001</v>
      </c>
      <c r="E11" s="22"/>
      <c r="F11" s="17"/>
      <c r="G11" s="22"/>
      <c r="H11" s="22"/>
      <c r="I11" s="30"/>
      <c r="J11" s="17"/>
      <c r="K11" s="22"/>
      <c r="L11" s="22"/>
      <c r="M11" s="17">
        <f t="shared" si="0"/>
        <v>20084801.620000001</v>
      </c>
    </row>
    <row r="12" spans="1:13" s="6" customFormat="1" ht="15.75">
      <c r="A12" s="23">
        <f t="shared" si="1"/>
        <v>4</v>
      </c>
      <c r="B12" s="18" t="s">
        <v>24</v>
      </c>
      <c r="C12" s="25">
        <v>387</v>
      </c>
      <c r="D12" s="26">
        <v>49222904.469999999</v>
      </c>
      <c r="E12" s="22"/>
      <c r="F12" s="17"/>
      <c r="G12" s="22"/>
      <c r="H12" s="22"/>
      <c r="I12" s="30"/>
      <c r="J12" s="17"/>
      <c r="K12" s="22"/>
      <c r="L12" s="22"/>
      <c r="M12" s="17">
        <f t="shared" si="0"/>
        <v>49222904.469999999</v>
      </c>
    </row>
    <row r="13" spans="1:13" s="5" customFormat="1" ht="15.75">
      <c r="A13" s="23">
        <f t="shared" si="1"/>
        <v>5</v>
      </c>
      <c r="B13" s="18" t="s">
        <v>7</v>
      </c>
      <c r="C13" s="25">
        <v>117</v>
      </c>
      <c r="D13" s="26">
        <v>12255972.130000001</v>
      </c>
      <c r="E13" s="25"/>
      <c r="F13" s="26"/>
      <c r="G13" s="25">
        <v>62</v>
      </c>
      <c r="H13" s="26">
        <v>57244.6</v>
      </c>
      <c r="I13" s="25"/>
      <c r="J13" s="26"/>
      <c r="K13" s="25"/>
      <c r="L13" s="26"/>
      <c r="M13" s="17">
        <f t="shared" si="0"/>
        <v>12313216.73</v>
      </c>
    </row>
    <row r="14" spans="1:13" s="5" customFormat="1" ht="15.75">
      <c r="A14" s="23">
        <f t="shared" si="1"/>
        <v>6</v>
      </c>
      <c r="B14" s="18" t="s">
        <v>25</v>
      </c>
      <c r="C14" s="25">
        <v>173</v>
      </c>
      <c r="D14" s="26">
        <v>21013841.960000001</v>
      </c>
      <c r="E14" s="25"/>
      <c r="F14" s="26"/>
      <c r="G14" s="25"/>
      <c r="H14" s="26"/>
      <c r="I14" s="25"/>
      <c r="J14" s="26"/>
      <c r="K14" s="25"/>
      <c r="L14" s="26"/>
      <c r="M14" s="17">
        <f t="shared" si="0"/>
        <v>21013841.960000001</v>
      </c>
    </row>
    <row r="15" spans="1:13" s="5" customFormat="1" ht="15.75">
      <c r="A15" s="23">
        <f t="shared" si="1"/>
        <v>7</v>
      </c>
      <c r="B15" s="18" t="s">
        <v>26</v>
      </c>
      <c r="C15" s="25">
        <v>144</v>
      </c>
      <c r="D15" s="26">
        <v>21230568.899999999</v>
      </c>
      <c r="E15" s="25"/>
      <c r="F15" s="26"/>
      <c r="G15" s="25"/>
      <c r="H15" s="26"/>
      <c r="I15" s="25">
        <v>1173</v>
      </c>
      <c r="J15" s="26">
        <v>2236200.7200000002</v>
      </c>
      <c r="K15" s="25"/>
      <c r="L15" s="26"/>
      <c r="M15" s="17">
        <f t="shared" si="0"/>
        <v>23466769.619999997</v>
      </c>
    </row>
    <row r="16" spans="1:13" ht="31.5" customHeight="1">
      <c r="A16" s="23">
        <f t="shared" si="1"/>
        <v>8</v>
      </c>
      <c r="B16" s="18" t="s">
        <v>8</v>
      </c>
      <c r="C16" s="25">
        <v>373</v>
      </c>
      <c r="D16" s="26">
        <v>41878034.100000001</v>
      </c>
      <c r="E16" s="25"/>
      <c r="F16" s="26"/>
      <c r="G16" s="25">
        <v>77</v>
      </c>
      <c r="H16" s="26">
        <v>71094.100000000006</v>
      </c>
      <c r="I16" s="25"/>
      <c r="J16" s="26"/>
      <c r="K16" s="25"/>
      <c r="L16" s="26"/>
      <c r="M16" s="17">
        <f t="shared" si="0"/>
        <v>41949128.200000003</v>
      </c>
    </row>
    <row r="17" spans="1:13" ht="31.5" customHeight="1">
      <c r="A17" s="23">
        <f t="shared" si="1"/>
        <v>9</v>
      </c>
      <c r="B17" s="18" t="s">
        <v>16</v>
      </c>
      <c r="C17" s="25"/>
      <c r="D17" s="26"/>
      <c r="E17" s="25"/>
      <c r="F17" s="26"/>
      <c r="G17" s="25"/>
      <c r="H17" s="26"/>
      <c r="I17" s="25"/>
      <c r="J17" s="26"/>
      <c r="K17" s="27">
        <v>5594</v>
      </c>
      <c r="L17" s="28">
        <f>K17*600.5</f>
        <v>3359197</v>
      </c>
      <c r="M17" s="17">
        <f t="shared" si="0"/>
        <v>3359197</v>
      </c>
    </row>
    <row r="18" spans="1:13" ht="31.5" customHeight="1">
      <c r="A18" s="23">
        <f t="shared" si="1"/>
        <v>10</v>
      </c>
      <c r="B18" s="18" t="s">
        <v>27</v>
      </c>
      <c r="C18" s="25">
        <v>177</v>
      </c>
      <c r="D18" s="26">
        <v>18406674.09</v>
      </c>
      <c r="E18" s="25"/>
      <c r="F18" s="26"/>
      <c r="G18" s="25"/>
      <c r="H18" s="26"/>
      <c r="I18" s="25"/>
      <c r="J18" s="26"/>
      <c r="K18" s="27"/>
      <c r="L18" s="28"/>
      <c r="M18" s="17">
        <f t="shared" si="0"/>
        <v>18406674.09</v>
      </c>
    </row>
    <row r="19" spans="1:13" ht="36.75" customHeight="1">
      <c r="A19" s="23">
        <f t="shared" si="1"/>
        <v>11</v>
      </c>
      <c r="B19" s="18" t="s">
        <v>28</v>
      </c>
      <c r="C19" s="25">
        <f>169+260</f>
        <v>429</v>
      </c>
      <c r="D19" s="26">
        <f>19152241.89+3113826.75</f>
        <v>22266068.640000001</v>
      </c>
      <c r="E19" s="25"/>
      <c r="F19" s="26"/>
      <c r="G19" s="25"/>
      <c r="H19" s="26"/>
      <c r="I19" s="25"/>
      <c r="J19" s="26"/>
      <c r="K19" s="27"/>
      <c r="L19" s="28"/>
      <c r="M19" s="17">
        <f t="shared" si="0"/>
        <v>22266068.640000001</v>
      </c>
    </row>
    <row r="20" spans="1:13" ht="36" customHeight="1">
      <c r="A20" s="23">
        <f t="shared" si="1"/>
        <v>12</v>
      </c>
      <c r="B20" s="18" t="s">
        <v>17</v>
      </c>
      <c r="C20" s="25">
        <v>169</v>
      </c>
      <c r="D20" s="26">
        <v>19174847.579999998</v>
      </c>
      <c r="E20" s="25"/>
      <c r="F20" s="26"/>
      <c r="G20" s="25"/>
      <c r="H20" s="26"/>
      <c r="I20" s="25"/>
      <c r="J20" s="26"/>
      <c r="K20" s="27">
        <v>9938</v>
      </c>
      <c r="L20" s="28">
        <f t="shared" ref="L20:L22" si="2">K20*600.5</f>
        <v>5967769</v>
      </c>
      <c r="M20" s="17">
        <f t="shared" si="0"/>
        <v>25142616.579999998</v>
      </c>
    </row>
    <row r="21" spans="1:13" ht="39" customHeight="1">
      <c r="A21" s="23">
        <f t="shared" si="1"/>
        <v>13</v>
      </c>
      <c r="B21" s="18" t="s">
        <v>18</v>
      </c>
      <c r="C21" s="25"/>
      <c r="D21" s="26"/>
      <c r="E21" s="25"/>
      <c r="F21" s="26"/>
      <c r="G21" s="25"/>
      <c r="H21" s="26"/>
      <c r="I21" s="25"/>
      <c r="J21" s="26"/>
      <c r="K21" s="27">
        <v>13183</v>
      </c>
      <c r="L21" s="28">
        <f t="shared" si="2"/>
        <v>7916391.5</v>
      </c>
      <c r="M21" s="17">
        <f t="shared" si="0"/>
        <v>7916391.5</v>
      </c>
    </row>
    <row r="22" spans="1:13" ht="31.5" customHeight="1">
      <c r="A22" s="23">
        <f t="shared" si="1"/>
        <v>14</v>
      </c>
      <c r="B22" s="18" t="s">
        <v>19</v>
      </c>
      <c r="C22" s="25">
        <v>29</v>
      </c>
      <c r="D22" s="26">
        <v>655705.9</v>
      </c>
      <c r="E22" s="25"/>
      <c r="F22" s="26"/>
      <c r="G22" s="25"/>
      <c r="H22" s="26"/>
      <c r="I22" s="25"/>
      <c r="J22" s="26"/>
      <c r="K22" s="27">
        <v>958</v>
      </c>
      <c r="L22" s="28">
        <f t="shared" si="2"/>
        <v>575279</v>
      </c>
      <c r="M22" s="17">
        <f t="shared" si="0"/>
        <v>1230984.8999999999</v>
      </c>
    </row>
    <row r="23" spans="1:13" ht="31.5" customHeight="1">
      <c r="A23" s="24">
        <f t="shared" si="1"/>
        <v>15</v>
      </c>
      <c r="B23" s="18" t="s">
        <v>15</v>
      </c>
      <c r="C23" s="25"/>
      <c r="D23" s="26"/>
      <c r="E23" s="25">
        <v>340</v>
      </c>
      <c r="F23" s="26">
        <v>167314</v>
      </c>
      <c r="G23" s="25"/>
      <c r="H23" s="26"/>
      <c r="I23" s="25"/>
      <c r="J23" s="26"/>
      <c r="K23" s="25"/>
      <c r="L23" s="26"/>
      <c r="M23" s="17">
        <f t="shared" si="0"/>
        <v>167314</v>
      </c>
    </row>
    <row r="24" spans="1:13" ht="29.25" customHeight="1">
      <c r="A24" s="15"/>
      <c r="B24" s="19" t="s">
        <v>5</v>
      </c>
      <c r="C24" s="22">
        <f t="shared" ref="C24:L24" si="3">SUM(C9:C23)</f>
        <v>2287</v>
      </c>
      <c r="D24" s="17">
        <f t="shared" si="3"/>
        <v>234003166.99999997</v>
      </c>
      <c r="E24" s="22">
        <f t="shared" si="3"/>
        <v>340</v>
      </c>
      <c r="F24" s="17">
        <f t="shared" si="3"/>
        <v>167314</v>
      </c>
      <c r="G24" s="22">
        <f t="shared" si="3"/>
        <v>139</v>
      </c>
      <c r="H24" s="17">
        <f t="shared" si="3"/>
        <v>128338.70000000001</v>
      </c>
      <c r="I24" s="30">
        <f t="shared" ref="I24:J24" si="4">SUM(I9:I23)</f>
        <v>1173</v>
      </c>
      <c r="J24" s="17">
        <f t="shared" si="4"/>
        <v>2236200.7200000002</v>
      </c>
      <c r="K24" s="29">
        <f t="shared" si="3"/>
        <v>29673</v>
      </c>
      <c r="L24" s="17">
        <f t="shared" si="3"/>
        <v>17818636.5</v>
      </c>
      <c r="M24" s="20">
        <f>SUM(M9:M23)</f>
        <v>254353656.92000005</v>
      </c>
    </row>
    <row r="25" spans="1:13">
      <c r="B25" s="10"/>
    </row>
  </sheetData>
  <mergeCells count="11">
    <mergeCell ref="L1:M1"/>
    <mergeCell ref="L2:M2"/>
    <mergeCell ref="G7:H7"/>
    <mergeCell ref="K7:L7"/>
    <mergeCell ref="A4:M4"/>
    <mergeCell ref="A6:A8"/>
    <mergeCell ref="B6:B8"/>
    <mergeCell ref="E7:F7"/>
    <mergeCell ref="C7:D7"/>
    <mergeCell ref="C6:M6"/>
    <mergeCell ref="I7:J7"/>
  </mergeCells>
  <pageMargins left="0.31496062992125984" right="0.11811023622047245" top="0.55118110236220474" bottom="0.55118110236220474" header="0.31496062992125984" footer="0.31496062992125984"/>
  <pageSetup paperSize="9" scale="71" orientation="landscape" blackAndWhite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22</vt:lpstr>
      <vt:lpstr>'Приложение 22'!Заголовки_для_печати</vt:lpstr>
      <vt:lpstr>'Приложение 22'!Область_печати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2022-12-08T11:24:03Z</cp:lastPrinted>
  <dcterms:created xsi:type="dcterms:W3CDTF">2022-09-29T06:29:09Z</dcterms:created>
  <dcterms:modified xsi:type="dcterms:W3CDTF">2022-12-15T08:16:55Z</dcterms:modified>
</cp:coreProperties>
</file>